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9315" windowHeight="7725" firstSheet="1" activeTab="1"/>
  </bookViews>
  <sheets>
    <sheet name="ALL" sheetId="1" r:id="rId1"/>
    <sheet name="PER VAR" sheetId="2" r:id="rId2"/>
    <sheet name="OLAHAN PBV 2019" sheetId="3" r:id="rId3"/>
    <sheet name="PENJUALAN 2015-2019" sheetId="4" r:id="rId4"/>
  </sheets>
  <calcPr calcId="125725"/>
</workbook>
</file>

<file path=xl/calcChain.xml><?xml version="1.0" encoding="utf-8"?>
<calcChain xmlns="http://schemas.openxmlformats.org/spreadsheetml/2006/main">
  <c r="F6" i="4"/>
  <c r="F5"/>
  <c r="F4"/>
  <c r="F3"/>
  <c r="F2"/>
  <c r="D10" i="3" l="1"/>
  <c r="F10" s="1"/>
  <c r="G10" s="1"/>
  <c r="F9"/>
  <c r="G9" s="1"/>
  <c r="D9"/>
  <c r="D8"/>
  <c r="F8" s="1"/>
  <c r="G8" s="1"/>
  <c r="F7"/>
  <c r="G7" s="1"/>
  <c r="D7"/>
  <c r="D6"/>
  <c r="F6" s="1"/>
  <c r="G6" s="1"/>
  <c r="F5"/>
  <c r="G5" s="1"/>
  <c r="D5"/>
  <c r="D4"/>
  <c r="F4" s="1"/>
  <c r="G4" s="1"/>
  <c r="F3"/>
  <c r="G3" s="1"/>
  <c r="D3"/>
  <c r="D2"/>
  <c r="F2" s="1"/>
  <c r="G2" s="1"/>
  <c r="F55" i="2"/>
  <c r="E55"/>
  <c r="D55"/>
  <c r="C55"/>
  <c r="B55"/>
  <c r="G54"/>
  <c r="G53"/>
  <c r="G52"/>
  <c r="G51"/>
  <c r="G50"/>
  <c r="G49"/>
  <c r="G48"/>
  <c r="G47"/>
  <c r="G46"/>
  <c r="G55" s="1"/>
  <c r="F41"/>
  <c r="E41"/>
  <c r="D41"/>
  <c r="C41"/>
  <c r="B41"/>
  <c r="G40"/>
  <c r="G39"/>
  <c r="G38"/>
  <c r="G37"/>
  <c r="G36"/>
  <c r="G35"/>
  <c r="G34"/>
  <c r="G33"/>
  <c r="G32"/>
  <c r="G41" s="1"/>
  <c r="F27"/>
  <c r="E27"/>
  <c r="D27"/>
  <c r="C27"/>
  <c r="B27"/>
  <c r="G26"/>
  <c r="G25"/>
  <c r="G24"/>
  <c r="G23"/>
  <c r="G22"/>
  <c r="G21"/>
  <c r="G20"/>
  <c r="G19"/>
  <c r="G18"/>
  <c r="G27" s="1"/>
  <c r="F13"/>
  <c r="E13"/>
  <c r="D13"/>
  <c r="C13"/>
  <c r="B13"/>
  <c r="G12"/>
  <c r="G11"/>
  <c r="G10"/>
  <c r="G9"/>
  <c r="G8"/>
  <c r="G7"/>
  <c r="G6"/>
  <c r="G5"/>
  <c r="G4"/>
  <c r="G13" s="1"/>
  <c r="B4" i="1"/>
  <c r="B3"/>
  <c r="B2"/>
</calcChain>
</file>

<file path=xl/sharedStrings.xml><?xml version="1.0" encoding="utf-8"?>
<sst xmlns="http://schemas.openxmlformats.org/spreadsheetml/2006/main" count="186" uniqueCount="43">
  <si>
    <t>DER (X1) %</t>
  </si>
  <si>
    <t>ROE (X2) %</t>
  </si>
  <si>
    <t>PBV (X3) DESIMAL</t>
  </si>
  <si>
    <t>HARGA SAHAM (Y) Rp.      (BELUM Ln)</t>
  </si>
  <si>
    <t>EMITEN</t>
  </si>
  <si>
    <t>ASII</t>
  </si>
  <si>
    <t>AUTO</t>
  </si>
  <si>
    <t>BOLT</t>
  </si>
  <si>
    <t>GJTL</t>
  </si>
  <si>
    <t>IMAS</t>
  </si>
  <si>
    <t>INDS</t>
  </si>
  <si>
    <t>LPIN</t>
  </si>
  <si>
    <t>PRAS</t>
  </si>
  <si>
    <t>SMSM</t>
  </si>
  <si>
    <t>DER</t>
  </si>
  <si>
    <t>KODE SAHAM</t>
  </si>
  <si>
    <t>TAHUN</t>
  </si>
  <si>
    <t>RATA-RATA</t>
  </si>
  <si>
    <t xml:space="preserve"> AUTO</t>
  </si>
  <si>
    <t>ROE</t>
  </si>
  <si>
    <t>PBV</t>
  </si>
  <si>
    <t>HARGA SAHAM</t>
  </si>
  <si>
    <t>EMITEN (2019)</t>
  </si>
  <si>
    <t>TOTAL EKUITAS</t>
  </si>
  <si>
    <t>JUMLAH SAHAM BEREDAR</t>
  </si>
  <si>
    <t>NILAI BUKU</t>
  </si>
  <si>
    <t>HARGA PASAR SAHAM</t>
  </si>
  <si>
    <t>PBV 2019</t>
  </si>
  <si>
    <t>Tahun / Bulan</t>
  </si>
  <si>
    <t>Penjualan</t>
  </si>
  <si>
    <t>Jan</t>
  </si>
  <si>
    <t>Feb</t>
  </si>
  <si>
    <t>Mar</t>
  </si>
  <si>
    <t>Apr</t>
  </si>
  <si>
    <t>Mei</t>
  </si>
  <si>
    <t>Jun</t>
  </si>
  <si>
    <t>Jul</t>
  </si>
  <si>
    <t>Agu</t>
  </si>
  <si>
    <t>Sep</t>
  </si>
  <si>
    <t>Okt</t>
  </si>
  <si>
    <t>Nov</t>
  </si>
  <si>
    <t>Des</t>
  </si>
  <si>
    <t>Tahun</t>
  </si>
</sst>
</file>

<file path=xl/styles.xml><?xml version="1.0" encoding="utf-8"?>
<styleSheet xmlns="http://schemas.openxmlformats.org/spreadsheetml/2006/main">
  <numFmts count="3">
    <numFmt numFmtId="42" formatCode="_-&quot;Rp&quot;* #,##0_-;\-&quot;Rp&quot;* #,##0_-;_-&quot;Rp&quot;* &quot;-&quot;_-;_-@_-"/>
    <numFmt numFmtId="164" formatCode="0.000"/>
    <numFmt numFmtId="165" formatCode="_(* #,##0_);_(* \(#,##0\);_(* &quot;-&quot;_);_(@_)"/>
  </numFmts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2" fontId="0" fillId="0" borderId="1" xfId="1" applyFont="1" applyFill="1" applyBorder="1"/>
    <xf numFmtId="42" fontId="0" fillId="0" borderId="3" xfId="1" applyFont="1" applyFill="1" applyBorder="1"/>
    <xf numFmtId="42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2" fontId="0" fillId="0" borderId="1" xfId="0" applyNumberFormat="1" applyBorder="1"/>
    <xf numFmtId="2" fontId="2" fillId="0" borderId="1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165" fontId="0" fillId="0" borderId="15" xfId="0" applyNumberFormat="1" applyBorder="1" applyAlignment="1">
      <alignment horizontal="center" vertical="center"/>
    </xf>
    <xf numFmtId="0" fontId="0" fillId="0" borderId="3" xfId="0" applyBorder="1"/>
    <xf numFmtId="165" fontId="0" fillId="0" borderId="16" xfId="0" applyNumberFormat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/>
    </xf>
    <xf numFmtId="0" fontId="0" fillId="0" borderId="17" xfId="0" applyBorder="1"/>
    <xf numFmtId="165" fontId="0" fillId="0" borderId="18" xfId="0" applyNumberFormat="1" applyBorder="1" applyAlignment="1">
      <alignment horizontal="center" vertical="center"/>
    </xf>
    <xf numFmtId="0" fontId="0" fillId="0" borderId="19" xfId="0" applyBorder="1"/>
    <xf numFmtId="165" fontId="0" fillId="0" borderId="20" xfId="0" applyNumberFormat="1" applyBorder="1" applyAlignment="1">
      <alignment horizontal="center" vertical="center"/>
    </xf>
    <xf numFmtId="0" fontId="0" fillId="0" borderId="6" xfId="0" applyBorder="1"/>
    <xf numFmtId="165" fontId="0" fillId="0" borderId="2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2">
    <cellStyle name="Currency [0]" xfId="1" builtinId="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I12" sqref="I12"/>
    </sheetView>
  </sheetViews>
  <sheetFormatPr defaultRowHeight="15"/>
  <sheetData>
    <row r="1" spans="1:5" ht="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3">
        <v>0.94</v>
      </c>
      <c r="B2" s="3">
        <f>0.12*100</f>
        <v>12</v>
      </c>
      <c r="C2" s="4">
        <v>1.92</v>
      </c>
      <c r="D2" s="5">
        <v>6000</v>
      </c>
      <c r="E2" s="6" t="s">
        <v>5</v>
      </c>
    </row>
    <row r="3" spans="1:5">
      <c r="A3" s="3">
        <v>0.87</v>
      </c>
      <c r="B3" s="3">
        <f>0.13*100</f>
        <v>13</v>
      </c>
      <c r="C3" s="4">
        <v>2.54</v>
      </c>
      <c r="D3" s="5">
        <v>8275</v>
      </c>
      <c r="E3" s="6" t="s">
        <v>5</v>
      </c>
    </row>
    <row r="4" spans="1:5">
      <c r="A4" s="3">
        <v>0.89</v>
      </c>
      <c r="B4" s="3">
        <f>0.15*100</f>
        <v>15</v>
      </c>
      <c r="C4" s="4">
        <v>2.15</v>
      </c>
      <c r="D4" s="5">
        <v>8300</v>
      </c>
      <c r="E4" s="6" t="s">
        <v>5</v>
      </c>
    </row>
    <row r="5" spans="1:5">
      <c r="A5" s="3">
        <v>7.5</v>
      </c>
      <c r="B5" s="3">
        <v>16</v>
      </c>
      <c r="C5" s="4">
        <v>1.98</v>
      </c>
      <c r="D5" s="5">
        <v>8225</v>
      </c>
      <c r="E5" s="6" t="s">
        <v>5</v>
      </c>
    </row>
    <row r="6" spans="1:5">
      <c r="A6" s="3">
        <v>11.9</v>
      </c>
      <c r="B6" s="3">
        <v>14</v>
      </c>
      <c r="C6" s="4">
        <v>1.5</v>
      </c>
      <c r="D6" s="5">
        <v>6925</v>
      </c>
      <c r="E6" s="6" t="s">
        <v>5</v>
      </c>
    </row>
    <row r="7" spans="1:5">
      <c r="A7" s="3">
        <v>0.41</v>
      </c>
      <c r="B7" s="3">
        <v>3.2</v>
      </c>
      <c r="C7" s="4">
        <v>0.76</v>
      </c>
      <c r="D7" s="5">
        <v>1600</v>
      </c>
      <c r="E7" s="6" t="s">
        <v>6</v>
      </c>
    </row>
    <row r="8" spans="1:5">
      <c r="A8" s="3">
        <v>0.39</v>
      </c>
      <c r="B8" s="3">
        <v>4.5999999999999996</v>
      </c>
      <c r="C8" s="4">
        <v>0.96</v>
      </c>
      <c r="D8" s="5">
        <v>2050</v>
      </c>
      <c r="E8" s="6" t="s">
        <v>6</v>
      </c>
    </row>
    <row r="9" spans="1:5">
      <c r="A9" s="3">
        <v>0.4</v>
      </c>
      <c r="B9" s="3">
        <v>5.0999999999999996</v>
      </c>
      <c r="C9" s="4">
        <v>0.92</v>
      </c>
      <c r="D9" s="5">
        <v>2060</v>
      </c>
      <c r="E9" s="6" t="s">
        <v>6</v>
      </c>
    </row>
    <row r="10" spans="1:5">
      <c r="A10" s="7">
        <v>0</v>
      </c>
      <c r="B10" s="3">
        <v>6</v>
      </c>
      <c r="C10" s="4">
        <v>0.65</v>
      </c>
      <c r="D10" s="5">
        <v>1470</v>
      </c>
      <c r="E10" s="6" t="s">
        <v>6</v>
      </c>
    </row>
    <row r="11" spans="1:5">
      <c r="A11" s="7">
        <v>0</v>
      </c>
      <c r="B11" s="3">
        <v>7</v>
      </c>
      <c r="C11" s="4">
        <v>0.51</v>
      </c>
      <c r="D11" s="5">
        <v>1240</v>
      </c>
      <c r="E11" s="6" t="s">
        <v>6</v>
      </c>
    </row>
    <row r="12" spans="1:5">
      <c r="A12" s="3">
        <v>0.21</v>
      </c>
      <c r="B12" s="3">
        <v>13</v>
      </c>
      <c r="C12" s="4">
        <v>3.68</v>
      </c>
      <c r="D12" s="5">
        <v>1126</v>
      </c>
      <c r="E12" s="6" t="s">
        <v>7</v>
      </c>
    </row>
    <row r="13" spans="1:5">
      <c r="A13" s="3">
        <v>0.15</v>
      </c>
      <c r="B13" s="3">
        <v>13</v>
      </c>
      <c r="C13" s="4">
        <v>2.39</v>
      </c>
      <c r="D13" s="5">
        <v>790</v>
      </c>
      <c r="E13" s="6" t="s">
        <v>7</v>
      </c>
    </row>
    <row r="14" spans="1:5">
      <c r="A14" s="3">
        <v>0.65</v>
      </c>
      <c r="B14" s="3">
        <v>13</v>
      </c>
      <c r="C14" s="4">
        <v>3.32</v>
      </c>
      <c r="D14" s="5">
        <v>985</v>
      </c>
      <c r="E14" s="6" t="s">
        <v>7</v>
      </c>
    </row>
    <row r="15" spans="1:5">
      <c r="A15" s="3">
        <v>0.5</v>
      </c>
      <c r="B15" s="3">
        <v>10</v>
      </c>
      <c r="C15" s="4">
        <v>3.22</v>
      </c>
      <c r="D15" s="5">
        <v>973</v>
      </c>
      <c r="E15" s="6" t="s">
        <v>7</v>
      </c>
    </row>
    <row r="16" spans="1:5">
      <c r="A16" s="3">
        <v>0.4</v>
      </c>
      <c r="B16" s="3">
        <v>7</v>
      </c>
      <c r="C16" s="4">
        <v>2.59</v>
      </c>
      <c r="D16" s="5">
        <v>841</v>
      </c>
      <c r="E16" s="6" t="s">
        <v>7</v>
      </c>
    </row>
    <row r="17" spans="1:5">
      <c r="A17" s="3">
        <v>2.25</v>
      </c>
      <c r="B17" s="8">
        <v>-5.8</v>
      </c>
      <c r="C17" s="4">
        <v>0.34</v>
      </c>
      <c r="D17" s="5">
        <v>1425</v>
      </c>
      <c r="E17" s="6" t="s">
        <v>8</v>
      </c>
    </row>
    <row r="18" spans="1:5">
      <c r="A18" s="3">
        <v>2.2000000000000002</v>
      </c>
      <c r="B18" s="8">
        <v>10.7</v>
      </c>
      <c r="C18" s="4">
        <v>0.65</v>
      </c>
      <c r="D18" s="5">
        <v>530</v>
      </c>
      <c r="E18" s="6" t="s">
        <v>8</v>
      </c>
    </row>
    <row r="19" spans="1:5">
      <c r="A19" s="3">
        <v>2.2000000000000002</v>
      </c>
      <c r="B19" s="8">
        <v>0.8</v>
      </c>
      <c r="C19" s="4">
        <v>0.43</v>
      </c>
      <c r="D19" s="5">
        <v>1070</v>
      </c>
      <c r="E19" s="6" t="s">
        <v>8</v>
      </c>
    </row>
    <row r="20" spans="1:5">
      <c r="A20" s="3">
        <v>2.5</v>
      </c>
      <c r="B20" s="8">
        <v>-1.3</v>
      </c>
      <c r="C20" s="4">
        <v>0.41</v>
      </c>
      <c r="D20" s="5">
        <v>680</v>
      </c>
      <c r="E20" s="6" t="s">
        <v>8</v>
      </c>
    </row>
    <row r="21" spans="1:5">
      <c r="A21" s="3">
        <v>2</v>
      </c>
      <c r="B21" s="8">
        <v>4.3</v>
      </c>
      <c r="C21" s="4">
        <v>0.33</v>
      </c>
      <c r="D21" s="5">
        <v>650</v>
      </c>
      <c r="E21" s="6" t="s">
        <v>8</v>
      </c>
    </row>
    <row r="22" spans="1:5">
      <c r="A22" s="3">
        <v>2.71</v>
      </c>
      <c r="B22" s="3">
        <v>-0.34</v>
      </c>
      <c r="C22" s="4">
        <v>0.98</v>
      </c>
      <c r="D22" s="5">
        <v>2365</v>
      </c>
      <c r="E22" s="6" t="s">
        <v>9</v>
      </c>
    </row>
    <row r="23" spans="1:5">
      <c r="A23" s="3">
        <v>2.82</v>
      </c>
      <c r="B23" s="3">
        <v>-4.66</v>
      </c>
      <c r="C23" s="4">
        <v>0.59</v>
      </c>
      <c r="D23" s="5">
        <v>1310</v>
      </c>
      <c r="E23" s="6" t="s">
        <v>9</v>
      </c>
    </row>
    <row r="24" spans="1:5">
      <c r="A24" s="3">
        <v>2.38</v>
      </c>
      <c r="B24" s="3">
        <v>-0.69</v>
      </c>
      <c r="C24" s="4">
        <v>0.39</v>
      </c>
      <c r="D24" s="5">
        <v>840</v>
      </c>
      <c r="E24" s="6" t="s">
        <v>9</v>
      </c>
    </row>
    <row r="25" spans="1:5">
      <c r="A25" s="3">
        <v>2.9</v>
      </c>
      <c r="B25" s="3">
        <v>1.1000000000000001</v>
      </c>
      <c r="C25" s="4">
        <v>0.62</v>
      </c>
      <c r="D25" s="5">
        <v>2160</v>
      </c>
      <c r="E25" s="6" t="s">
        <v>9</v>
      </c>
    </row>
    <row r="26" spans="1:5">
      <c r="A26" s="3">
        <v>3.8</v>
      </c>
      <c r="B26" s="3">
        <v>1.66</v>
      </c>
      <c r="C26" s="4">
        <v>0.34</v>
      </c>
      <c r="D26" s="5">
        <v>1155</v>
      </c>
      <c r="E26" s="6" t="s">
        <v>9</v>
      </c>
    </row>
    <row r="27" spans="1:5">
      <c r="A27" s="3">
        <v>0.33</v>
      </c>
      <c r="B27" s="3">
        <v>0.1</v>
      </c>
      <c r="C27" s="4">
        <v>0.12</v>
      </c>
      <c r="D27" s="5">
        <v>350</v>
      </c>
      <c r="E27" s="6" t="s">
        <v>10</v>
      </c>
    </row>
    <row r="28" spans="1:5">
      <c r="A28" s="3">
        <v>0.2</v>
      </c>
      <c r="B28" s="3">
        <v>2.4</v>
      </c>
      <c r="C28" s="4">
        <v>0.26</v>
      </c>
      <c r="D28" s="5">
        <v>810</v>
      </c>
      <c r="E28" s="6" t="s">
        <v>10</v>
      </c>
    </row>
    <row r="29" spans="1:5">
      <c r="A29" s="3">
        <v>0.14000000000000001</v>
      </c>
      <c r="B29" s="3">
        <v>5.3</v>
      </c>
      <c r="C29" s="4">
        <v>0.39</v>
      </c>
      <c r="D29" s="5">
        <v>1260</v>
      </c>
      <c r="E29" s="6" t="s">
        <v>10</v>
      </c>
    </row>
    <row r="30" spans="1:5">
      <c r="A30" s="3">
        <v>0.1</v>
      </c>
      <c r="B30" s="3">
        <v>5</v>
      </c>
      <c r="C30" s="4">
        <v>0.67</v>
      </c>
      <c r="D30" s="5">
        <v>2220</v>
      </c>
      <c r="E30" s="6" t="s">
        <v>10</v>
      </c>
    </row>
    <row r="31" spans="1:5">
      <c r="A31" s="3">
        <v>0.1</v>
      </c>
      <c r="B31" s="3">
        <v>3.9</v>
      </c>
      <c r="C31" s="4">
        <v>0.59</v>
      </c>
      <c r="D31" s="5">
        <v>2300</v>
      </c>
      <c r="E31" s="6" t="s">
        <v>10</v>
      </c>
    </row>
    <row r="32" spans="1:5">
      <c r="A32" s="3">
        <v>1.78</v>
      </c>
      <c r="B32" s="3">
        <v>-16</v>
      </c>
      <c r="C32" s="4">
        <v>1.0900000000000001</v>
      </c>
      <c r="D32" s="5">
        <v>5375</v>
      </c>
      <c r="E32" s="6" t="s">
        <v>11</v>
      </c>
    </row>
    <row r="33" spans="1:5">
      <c r="A33" s="3">
        <v>8.26</v>
      </c>
      <c r="B33" s="3">
        <v>-124</v>
      </c>
      <c r="C33" s="4">
        <v>1.99</v>
      </c>
      <c r="D33" s="5">
        <v>5400</v>
      </c>
      <c r="E33" s="6" t="s">
        <v>11</v>
      </c>
    </row>
    <row r="34" spans="1:5">
      <c r="A34" s="3">
        <v>0.16</v>
      </c>
      <c r="B34" s="3">
        <v>82.9</v>
      </c>
      <c r="C34" s="4">
        <v>0.59</v>
      </c>
      <c r="D34" s="5">
        <v>1305</v>
      </c>
      <c r="E34" s="6" t="s">
        <v>11</v>
      </c>
    </row>
    <row r="35" spans="1:5">
      <c r="A35" s="3">
        <v>0.1</v>
      </c>
      <c r="B35" s="3">
        <v>12</v>
      </c>
      <c r="C35" s="4">
        <v>0.41</v>
      </c>
      <c r="D35" s="5">
        <v>995</v>
      </c>
      <c r="E35" s="6" t="s">
        <v>11</v>
      </c>
    </row>
    <row r="36" spans="1:5">
      <c r="A36" s="3">
        <v>0.1</v>
      </c>
      <c r="B36" s="3">
        <v>9.1999999999999993</v>
      </c>
      <c r="C36" s="4">
        <v>0.4</v>
      </c>
      <c r="D36" s="5">
        <v>284</v>
      </c>
      <c r="E36" s="6" t="s">
        <v>11</v>
      </c>
    </row>
    <row r="37" spans="1:5">
      <c r="A37" s="3">
        <v>1.1299999999999999</v>
      </c>
      <c r="B37" s="3">
        <v>6.88</v>
      </c>
      <c r="C37" s="4">
        <v>0.12</v>
      </c>
      <c r="D37" s="5">
        <v>125</v>
      </c>
      <c r="E37" s="6" t="s">
        <v>12</v>
      </c>
    </row>
    <row r="38" spans="1:5">
      <c r="A38" s="3">
        <v>1.3</v>
      </c>
      <c r="B38" s="3">
        <v>-4.42</v>
      </c>
      <c r="C38" s="4">
        <v>0.22</v>
      </c>
      <c r="D38" s="5">
        <v>170</v>
      </c>
      <c r="E38" s="6" t="s">
        <v>12</v>
      </c>
    </row>
    <row r="39" spans="1:5">
      <c r="A39" s="3">
        <v>1.28</v>
      </c>
      <c r="B39" s="3">
        <v>-2.4500000000000002</v>
      </c>
      <c r="C39" s="4">
        <v>0.21</v>
      </c>
      <c r="D39" s="5">
        <v>220</v>
      </c>
      <c r="E39" s="6" t="s">
        <v>12</v>
      </c>
    </row>
    <row r="40" spans="1:5">
      <c r="A40" s="3">
        <v>1.4</v>
      </c>
      <c r="B40" s="3">
        <v>1.02</v>
      </c>
      <c r="C40" s="4">
        <v>0.17</v>
      </c>
      <c r="D40" s="5">
        <v>177</v>
      </c>
      <c r="E40" s="6" t="s">
        <v>12</v>
      </c>
    </row>
    <row r="41" spans="1:5">
      <c r="A41" s="3">
        <v>1.6</v>
      </c>
      <c r="B41" s="3">
        <v>-6.98</v>
      </c>
      <c r="C41" s="4">
        <v>0.15</v>
      </c>
      <c r="D41" s="5">
        <v>136</v>
      </c>
      <c r="E41" s="6" t="s">
        <v>12</v>
      </c>
    </row>
    <row r="42" spans="1:5">
      <c r="A42" s="3">
        <v>0.54</v>
      </c>
      <c r="B42" s="3">
        <v>32</v>
      </c>
      <c r="C42" s="4">
        <v>4.76</v>
      </c>
      <c r="D42" s="5">
        <v>4760</v>
      </c>
      <c r="E42" s="6" t="s">
        <v>13</v>
      </c>
    </row>
    <row r="43" spans="1:5">
      <c r="A43" s="3">
        <v>0.43</v>
      </c>
      <c r="B43" s="3">
        <v>32</v>
      </c>
      <c r="C43" s="4">
        <v>3.62</v>
      </c>
      <c r="D43" s="5">
        <v>980</v>
      </c>
      <c r="E43" s="6" t="s">
        <v>13</v>
      </c>
    </row>
    <row r="44" spans="1:5">
      <c r="A44" s="3">
        <v>0.34</v>
      </c>
      <c r="B44" s="3">
        <v>30</v>
      </c>
      <c r="C44" s="4">
        <v>4.0999999999999996</v>
      </c>
      <c r="D44" s="5">
        <v>1255</v>
      </c>
      <c r="E44" s="6" t="s">
        <v>13</v>
      </c>
    </row>
    <row r="45" spans="1:5">
      <c r="A45" s="3">
        <v>0.4</v>
      </c>
      <c r="B45" s="3">
        <v>29</v>
      </c>
      <c r="C45" s="4">
        <v>3.91</v>
      </c>
      <c r="D45" s="5">
        <v>1400</v>
      </c>
      <c r="E45" s="6" t="s">
        <v>13</v>
      </c>
    </row>
    <row r="46" spans="1:5">
      <c r="A46" s="3">
        <v>0.3</v>
      </c>
      <c r="B46" s="3">
        <v>26</v>
      </c>
      <c r="C46" s="4">
        <v>3.51</v>
      </c>
      <c r="D46" s="5">
        <v>1490</v>
      </c>
      <c r="E46" s="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19" workbookViewId="0">
      <selection activeCell="F19" sqref="F19"/>
    </sheetView>
  </sheetViews>
  <sheetFormatPr defaultRowHeight="15"/>
  <cols>
    <col min="1" max="1" width="14.42578125" bestFit="1" customWidth="1"/>
    <col min="7" max="7" width="11.140625" bestFit="1" customWidth="1"/>
  </cols>
  <sheetData>
    <row r="1" spans="1:7">
      <c r="A1" t="s">
        <v>14</v>
      </c>
    </row>
    <row r="2" spans="1:7">
      <c r="A2" s="9" t="s">
        <v>15</v>
      </c>
      <c r="B2" s="10" t="s">
        <v>16</v>
      </c>
      <c r="C2" s="11"/>
      <c r="D2" s="11"/>
      <c r="E2" s="11"/>
      <c r="F2" s="12"/>
      <c r="G2" s="9" t="s">
        <v>17</v>
      </c>
    </row>
    <row r="3" spans="1:7">
      <c r="A3" s="13"/>
      <c r="B3" s="14">
        <v>2015</v>
      </c>
      <c r="C3" s="14">
        <v>2016</v>
      </c>
      <c r="D3" s="14">
        <v>2017</v>
      </c>
      <c r="E3" s="14">
        <v>2018</v>
      </c>
      <c r="F3" s="14">
        <v>2019</v>
      </c>
      <c r="G3" s="13"/>
    </row>
    <row r="4" spans="1:7">
      <c r="A4" s="15" t="s">
        <v>5</v>
      </c>
      <c r="B4" s="16">
        <v>0.94</v>
      </c>
      <c r="C4" s="16">
        <v>0.87</v>
      </c>
      <c r="D4" s="16">
        <v>0.89</v>
      </c>
      <c r="E4" s="16">
        <v>7.5</v>
      </c>
      <c r="F4" s="16">
        <v>11.9</v>
      </c>
      <c r="G4" s="16">
        <f t="shared" ref="G4:G12" si="0">AVERAGE(B4:F4)</f>
        <v>4.42</v>
      </c>
    </row>
    <row r="5" spans="1:7">
      <c r="A5" s="15" t="s">
        <v>18</v>
      </c>
      <c r="B5" s="16">
        <v>0.41</v>
      </c>
      <c r="C5" s="16">
        <v>0.39</v>
      </c>
      <c r="D5" s="16">
        <v>0.4</v>
      </c>
      <c r="E5" s="16">
        <v>0</v>
      </c>
      <c r="F5" s="16">
        <v>0</v>
      </c>
      <c r="G5" s="16">
        <f t="shared" si="0"/>
        <v>0.24000000000000005</v>
      </c>
    </row>
    <row r="6" spans="1:7">
      <c r="A6" s="15" t="s">
        <v>7</v>
      </c>
      <c r="B6" s="16">
        <v>0.21</v>
      </c>
      <c r="C6" s="16">
        <v>0.15</v>
      </c>
      <c r="D6" s="16">
        <v>0.65</v>
      </c>
      <c r="E6" s="16">
        <v>0.5</v>
      </c>
      <c r="F6" s="16">
        <v>0.4</v>
      </c>
      <c r="G6" s="16">
        <f t="shared" si="0"/>
        <v>0.38200000000000001</v>
      </c>
    </row>
    <row r="7" spans="1:7">
      <c r="A7" s="15" t="s">
        <v>8</v>
      </c>
      <c r="B7" s="16">
        <v>2.25</v>
      </c>
      <c r="C7" s="16">
        <v>2.2000000000000002</v>
      </c>
      <c r="D7" s="16">
        <v>2.2000000000000002</v>
      </c>
      <c r="E7" s="16">
        <v>2.5</v>
      </c>
      <c r="F7" s="16">
        <v>2</v>
      </c>
      <c r="G7" s="16">
        <f t="shared" si="0"/>
        <v>2.23</v>
      </c>
    </row>
    <row r="8" spans="1:7">
      <c r="A8" s="15" t="s">
        <v>9</v>
      </c>
      <c r="B8" s="16">
        <v>2.71</v>
      </c>
      <c r="C8" s="16">
        <v>2.82</v>
      </c>
      <c r="D8" s="16">
        <v>2.38</v>
      </c>
      <c r="E8" s="16">
        <v>2.9</v>
      </c>
      <c r="F8" s="16">
        <v>3.8</v>
      </c>
      <c r="G8" s="16">
        <f t="shared" si="0"/>
        <v>2.9219999999999997</v>
      </c>
    </row>
    <row r="9" spans="1:7">
      <c r="A9" s="15" t="s">
        <v>10</v>
      </c>
      <c r="B9" s="16">
        <v>0.33</v>
      </c>
      <c r="C9" s="16">
        <v>0.2</v>
      </c>
      <c r="D9" s="16">
        <v>0.14000000000000001</v>
      </c>
      <c r="E9" s="16">
        <v>0.1</v>
      </c>
      <c r="F9" s="16">
        <v>0.1</v>
      </c>
      <c r="G9" s="16">
        <f t="shared" si="0"/>
        <v>0.17399999999999999</v>
      </c>
    </row>
    <row r="10" spans="1:7">
      <c r="A10" s="15" t="s">
        <v>11</v>
      </c>
      <c r="B10" s="16">
        <v>1.78</v>
      </c>
      <c r="C10" s="16">
        <v>8.26</v>
      </c>
      <c r="D10" s="16">
        <v>0.16</v>
      </c>
      <c r="E10" s="16">
        <v>0.1</v>
      </c>
      <c r="F10" s="16">
        <v>0.1</v>
      </c>
      <c r="G10" s="16">
        <f t="shared" si="0"/>
        <v>2.0799999999999996</v>
      </c>
    </row>
    <row r="11" spans="1:7">
      <c r="A11" s="15" t="s">
        <v>12</v>
      </c>
      <c r="B11" s="16">
        <v>1.1299999999999999</v>
      </c>
      <c r="C11" s="16">
        <v>1.3</v>
      </c>
      <c r="D11" s="16">
        <v>1.28</v>
      </c>
      <c r="E11" s="16">
        <v>1.4</v>
      </c>
      <c r="F11" s="16">
        <v>1.6</v>
      </c>
      <c r="G11" s="16">
        <f t="shared" si="0"/>
        <v>1.3419999999999999</v>
      </c>
    </row>
    <row r="12" spans="1:7">
      <c r="A12" s="15" t="s">
        <v>13</v>
      </c>
      <c r="B12" s="16">
        <v>0.54</v>
      </c>
      <c r="C12" s="16">
        <v>0.43</v>
      </c>
      <c r="D12" s="16">
        <v>0.34</v>
      </c>
      <c r="E12" s="16">
        <v>0.4</v>
      </c>
      <c r="F12" s="16">
        <v>0.3</v>
      </c>
      <c r="G12" s="16">
        <f t="shared" si="0"/>
        <v>0.40199999999999997</v>
      </c>
    </row>
    <row r="13" spans="1:7">
      <c r="A13" s="14" t="s">
        <v>17</v>
      </c>
      <c r="B13" s="16">
        <f t="shared" ref="B13:G13" si="1">AVERAGE(B4:B12)</f>
        <v>1.1444444444444442</v>
      </c>
      <c r="C13" s="16">
        <f t="shared" si="1"/>
        <v>1.8466666666666667</v>
      </c>
      <c r="D13" s="16">
        <f t="shared" si="1"/>
        <v>0.93777777777777771</v>
      </c>
      <c r="E13" s="16">
        <f t="shared" si="1"/>
        <v>1.7111111111111112</v>
      </c>
      <c r="F13" s="16">
        <f t="shared" si="1"/>
        <v>2.2444444444444454</v>
      </c>
      <c r="G13" s="16">
        <f t="shared" si="1"/>
        <v>1.5768888888888888</v>
      </c>
    </row>
    <row r="15" spans="1:7">
      <c r="A15" s="17" t="s">
        <v>19</v>
      </c>
    </row>
    <row r="16" spans="1:7">
      <c r="A16" s="9" t="s">
        <v>15</v>
      </c>
      <c r="B16" s="10" t="s">
        <v>16</v>
      </c>
      <c r="C16" s="11"/>
      <c r="D16" s="11"/>
      <c r="E16" s="11"/>
      <c r="F16" s="12"/>
      <c r="G16" s="9" t="s">
        <v>17</v>
      </c>
    </row>
    <row r="17" spans="1:7">
      <c r="A17" s="13"/>
      <c r="B17" s="14">
        <v>2015</v>
      </c>
      <c r="C17" s="14">
        <v>2016</v>
      </c>
      <c r="D17" s="14">
        <v>2017</v>
      </c>
      <c r="E17" s="14">
        <v>2018</v>
      </c>
      <c r="F17" s="14">
        <v>2019</v>
      </c>
      <c r="G17" s="13"/>
    </row>
    <row r="18" spans="1:7">
      <c r="A18" s="15" t="s">
        <v>5</v>
      </c>
      <c r="B18" s="16">
        <v>12</v>
      </c>
      <c r="C18" s="16">
        <v>13</v>
      </c>
      <c r="D18" s="16">
        <v>15</v>
      </c>
      <c r="E18" s="16">
        <v>16</v>
      </c>
      <c r="F18" s="16">
        <v>14</v>
      </c>
      <c r="G18" s="16">
        <f>AVERAGE(B18:F18)</f>
        <v>14</v>
      </c>
    </row>
    <row r="19" spans="1:7">
      <c r="A19" s="15" t="s">
        <v>18</v>
      </c>
      <c r="B19" s="16">
        <v>3.2</v>
      </c>
      <c r="C19" s="16">
        <v>4.5999999999999996</v>
      </c>
      <c r="D19" s="16">
        <v>5.0999999999999996</v>
      </c>
      <c r="E19" s="16">
        <v>6</v>
      </c>
      <c r="F19" s="16">
        <v>7</v>
      </c>
      <c r="G19" s="16">
        <f t="shared" ref="G19:G26" si="2">AVERAGE(B19:F19)</f>
        <v>5.18</v>
      </c>
    </row>
    <row r="20" spans="1:7">
      <c r="A20" s="15" t="s">
        <v>7</v>
      </c>
      <c r="B20" s="16">
        <v>13</v>
      </c>
      <c r="C20" s="16">
        <v>13</v>
      </c>
      <c r="D20" s="16">
        <v>13</v>
      </c>
      <c r="E20" s="16">
        <v>10</v>
      </c>
      <c r="F20" s="16">
        <v>7</v>
      </c>
      <c r="G20" s="16">
        <f t="shared" si="2"/>
        <v>11.2</v>
      </c>
    </row>
    <row r="21" spans="1:7">
      <c r="A21" s="15" t="s">
        <v>8</v>
      </c>
      <c r="B21" s="16">
        <v>-5.8</v>
      </c>
      <c r="C21" s="16">
        <v>10.7</v>
      </c>
      <c r="D21" s="16">
        <v>0.8</v>
      </c>
      <c r="E21" s="16">
        <v>-1.3</v>
      </c>
      <c r="F21" s="16">
        <v>4.3</v>
      </c>
      <c r="G21" s="16">
        <f t="shared" si="2"/>
        <v>1.7399999999999998</v>
      </c>
    </row>
    <row r="22" spans="1:7">
      <c r="A22" s="15" t="s">
        <v>9</v>
      </c>
      <c r="B22" s="16">
        <v>-0.34</v>
      </c>
      <c r="C22" s="16">
        <v>-4.66</v>
      </c>
      <c r="D22" s="16">
        <v>-0.69</v>
      </c>
      <c r="E22" s="16">
        <v>1.1000000000000001</v>
      </c>
      <c r="F22" s="16">
        <v>1.66</v>
      </c>
      <c r="G22" s="16">
        <f t="shared" si="2"/>
        <v>-0.58599999999999997</v>
      </c>
    </row>
    <row r="23" spans="1:7">
      <c r="A23" s="15" t="s">
        <v>10</v>
      </c>
      <c r="B23" s="16">
        <v>0.1</v>
      </c>
      <c r="C23" s="16">
        <v>2.4</v>
      </c>
      <c r="D23" s="16">
        <v>5.3</v>
      </c>
      <c r="E23" s="16">
        <v>5</v>
      </c>
      <c r="F23" s="16">
        <v>3.9</v>
      </c>
      <c r="G23" s="16">
        <f t="shared" si="2"/>
        <v>3.34</v>
      </c>
    </row>
    <row r="24" spans="1:7">
      <c r="A24" s="15" t="s">
        <v>11</v>
      </c>
      <c r="B24" s="16">
        <v>-16</v>
      </c>
      <c r="C24" s="16">
        <v>-124</v>
      </c>
      <c r="D24" s="16">
        <v>82.9</v>
      </c>
      <c r="E24" s="16">
        <v>12</v>
      </c>
      <c r="F24" s="16">
        <v>9.1999999999999993</v>
      </c>
      <c r="G24" s="16">
        <f t="shared" si="2"/>
        <v>-7.1799999999999979</v>
      </c>
    </row>
    <row r="25" spans="1:7">
      <c r="A25" s="15" t="s">
        <v>12</v>
      </c>
      <c r="B25" s="16">
        <v>6.88</v>
      </c>
      <c r="C25" s="16">
        <v>-4.42</v>
      </c>
      <c r="D25" s="16">
        <v>-2.4500000000000002</v>
      </c>
      <c r="E25" s="16">
        <v>1.02</v>
      </c>
      <c r="F25" s="16">
        <v>-6.98</v>
      </c>
      <c r="G25" s="16">
        <f t="shared" si="2"/>
        <v>-1.1900000000000002</v>
      </c>
    </row>
    <row r="26" spans="1:7">
      <c r="A26" s="15" t="s">
        <v>13</v>
      </c>
      <c r="B26" s="16">
        <v>32</v>
      </c>
      <c r="C26" s="16">
        <v>32</v>
      </c>
      <c r="D26" s="16">
        <v>30</v>
      </c>
      <c r="E26" s="16">
        <v>29</v>
      </c>
      <c r="F26" s="16">
        <v>26</v>
      </c>
      <c r="G26" s="16">
        <f t="shared" si="2"/>
        <v>29.8</v>
      </c>
    </row>
    <row r="27" spans="1:7">
      <c r="A27" s="14" t="s">
        <v>17</v>
      </c>
      <c r="B27" s="16">
        <f>AVERAGE(B18:B26)</f>
        <v>5.0044444444444443</v>
      </c>
      <c r="C27" s="16">
        <f t="shared" ref="C27:G27" si="3">AVERAGE(C18:C26)</f>
        <v>-6.3755555555555565</v>
      </c>
      <c r="D27" s="16">
        <f t="shared" si="3"/>
        <v>16.551111111111108</v>
      </c>
      <c r="E27" s="16">
        <f t="shared" si="3"/>
        <v>8.7577777777777772</v>
      </c>
      <c r="F27" s="16">
        <f t="shared" si="3"/>
        <v>7.3422222222222207</v>
      </c>
      <c r="G27" s="16">
        <f t="shared" si="3"/>
        <v>6.2559999999999993</v>
      </c>
    </row>
    <row r="29" spans="1:7">
      <c r="A29" s="17" t="s">
        <v>20</v>
      </c>
    </row>
    <row r="30" spans="1:7">
      <c r="A30" s="9" t="s">
        <v>15</v>
      </c>
      <c r="B30" s="10" t="s">
        <v>16</v>
      </c>
      <c r="C30" s="11"/>
      <c r="D30" s="11"/>
      <c r="E30" s="11"/>
      <c r="F30" s="12"/>
      <c r="G30" s="9" t="s">
        <v>17</v>
      </c>
    </row>
    <row r="31" spans="1:7">
      <c r="A31" s="13"/>
      <c r="B31" s="14">
        <v>2015</v>
      </c>
      <c r="C31" s="14">
        <v>2016</v>
      </c>
      <c r="D31" s="14">
        <v>2017</v>
      </c>
      <c r="E31" s="14">
        <v>2018</v>
      </c>
      <c r="F31" s="14">
        <v>2019</v>
      </c>
      <c r="G31" s="13"/>
    </row>
    <row r="32" spans="1:7" ht="15.75">
      <c r="A32" s="15" t="s">
        <v>5</v>
      </c>
      <c r="B32" s="18">
        <v>1.92</v>
      </c>
      <c r="C32" s="18">
        <v>2.54</v>
      </c>
      <c r="D32" s="18">
        <v>2.15</v>
      </c>
      <c r="E32" s="18">
        <v>1.98</v>
      </c>
      <c r="F32" s="19">
        <v>1.5</v>
      </c>
      <c r="G32" s="16">
        <f>AVERAGE(B32:F32)</f>
        <v>2.0179999999999998</v>
      </c>
    </row>
    <row r="33" spans="1:7">
      <c r="A33" s="15" t="s">
        <v>18</v>
      </c>
      <c r="B33" s="20">
        <v>0.76</v>
      </c>
      <c r="C33" s="20">
        <v>0.96</v>
      </c>
      <c r="D33" s="20">
        <v>0.92</v>
      </c>
      <c r="E33" s="20">
        <v>0.65</v>
      </c>
      <c r="F33" s="3">
        <v>0.51</v>
      </c>
      <c r="G33" s="16">
        <f t="shared" ref="G33:G40" si="4">AVERAGE(B33:F33)</f>
        <v>0.76</v>
      </c>
    </row>
    <row r="34" spans="1:7" ht="15.75">
      <c r="A34" s="15" t="s">
        <v>7</v>
      </c>
      <c r="B34" s="18">
        <v>3.68</v>
      </c>
      <c r="C34" s="18">
        <v>2.39</v>
      </c>
      <c r="D34" s="18">
        <v>3.32</v>
      </c>
      <c r="E34" s="18">
        <v>3.22</v>
      </c>
      <c r="F34" s="19">
        <v>2.59</v>
      </c>
      <c r="G34" s="16">
        <f t="shared" si="4"/>
        <v>3.04</v>
      </c>
    </row>
    <row r="35" spans="1:7">
      <c r="A35" s="15" t="s">
        <v>8</v>
      </c>
      <c r="B35" s="20">
        <v>0.34</v>
      </c>
      <c r="C35" s="20">
        <v>0.65</v>
      </c>
      <c r="D35" s="20">
        <v>0.43</v>
      </c>
      <c r="E35" s="20">
        <v>0.41</v>
      </c>
      <c r="F35" s="3">
        <v>0.33</v>
      </c>
      <c r="G35" s="16">
        <f t="shared" si="4"/>
        <v>0.43199999999999994</v>
      </c>
    </row>
    <row r="36" spans="1:7" ht="15.75">
      <c r="A36" s="15" t="s">
        <v>9</v>
      </c>
      <c r="B36" s="18">
        <v>0.98</v>
      </c>
      <c r="C36" s="18">
        <v>0.59</v>
      </c>
      <c r="D36" s="18">
        <v>0.39</v>
      </c>
      <c r="E36" s="18">
        <v>0.62</v>
      </c>
      <c r="F36" s="19">
        <v>0.34</v>
      </c>
      <c r="G36" s="16">
        <f t="shared" si="4"/>
        <v>0.58399999999999996</v>
      </c>
    </row>
    <row r="37" spans="1:7">
      <c r="A37" s="15" t="s">
        <v>10</v>
      </c>
      <c r="B37" s="20">
        <v>0.12</v>
      </c>
      <c r="C37" s="20">
        <v>0.26</v>
      </c>
      <c r="D37" s="20">
        <v>0.39</v>
      </c>
      <c r="E37" s="20">
        <v>0.67</v>
      </c>
      <c r="F37" s="3">
        <v>0.59</v>
      </c>
      <c r="G37" s="16">
        <f t="shared" si="4"/>
        <v>0.40599999999999997</v>
      </c>
    </row>
    <row r="38" spans="1:7">
      <c r="A38" s="15" t="s">
        <v>11</v>
      </c>
      <c r="B38" s="20">
        <v>1.0900000000000001</v>
      </c>
      <c r="C38" s="20">
        <v>1.99</v>
      </c>
      <c r="D38" s="20">
        <v>0.59</v>
      </c>
      <c r="E38" s="20">
        <v>0.41</v>
      </c>
      <c r="F38" s="3">
        <v>0.4</v>
      </c>
      <c r="G38" s="16">
        <f t="shared" si="4"/>
        <v>0.89600000000000013</v>
      </c>
    </row>
    <row r="39" spans="1:7" ht="15.75">
      <c r="A39" s="15" t="s">
        <v>12</v>
      </c>
      <c r="B39" s="18">
        <v>0.12</v>
      </c>
      <c r="C39" s="18">
        <v>0.22</v>
      </c>
      <c r="D39" s="18">
        <v>0.21</v>
      </c>
      <c r="E39" s="18">
        <v>0.17</v>
      </c>
      <c r="F39" s="19">
        <v>0.15</v>
      </c>
      <c r="G39" s="16">
        <f t="shared" si="4"/>
        <v>0.17399999999999999</v>
      </c>
    </row>
    <row r="40" spans="1:7" ht="15.75">
      <c r="A40" s="15" t="s">
        <v>13</v>
      </c>
      <c r="B40" s="18">
        <v>4.76</v>
      </c>
      <c r="C40" s="18">
        <v>3.62</v>
      </c>
      <c r="D40" s="18">
        <v>4.0999999999999996</v>
      </c>
      <c r="E40" s="18">
        <v>3.91</v>
      </c>
      <c r="F40" s="19">
        <v>3.51</v>
      </c>
      <c r="G40" s="16">
        <f t="shared" si="4"/>
        <v>3.9799999999999995</v>
      </c>
    </row>
    <row r="41" spans="1:7">
      <c r="A41" s="14" t="s">
        <v>17</v>
      </c>
      <c r="B41" s="16">
        <f>AVERAGE(B32:B40)</f>
        <v>1.53</v>
      </c>
      <c r="C41" s="16">
        <f t="shared" ref="C41:G41" si="5">AVERAGE(C32:C40)</f>
        <v>1.4688888888888891</v>
      </c>
      <c r="D41" s="16">
        <f t="shared" si="5"/>
        <v>1.3888888888888888</v>
      </c>
      <c r="E41" s="16">
        <f t="shared" si="5"/>
        <v>1.337777777777778</v>
      </c>
      <c r="F41" s="16">
        <f t="shared" si="5"/>
        <v>1.1022222222222222</v>
      </c>
      <c r="G41" s="16">
        <f t="shared" si="5"/>
        <v>1.3655555555555554</v>
      </c>
    </row>
    <row r="43" spans="1:7">
      <c r="A43" s="17" t="s">
        <v>21</v>
      </c>
    </row>
    <row r="44" spans="1:7">
      <c r="A44" s="9" t="s">
        <v>15</v>
      </c>
      <c r="B44" s="10" t="s">
        <v>16</v>
      </c>
      <c r="C44" s="11"/>
      <c r="D44" s="11"/>
      <c r="E44" s="11"/>
      <c r="F44" s="12"/>
      <c r="G44" s="9" t="s">
        <v>17</v>
      </c>
    </row>
    <row r="45" spans="1:7">
      <c r="A45" s="13"/>
      <c r="B45" s="14">
        <v>2015</v>
      </c>
      <c r="C45" s="14">
        <v>2016</v>
      </c>
      <c r="D45" s="14">
        <v>2017</v>
      </c>
      <c r="E45" s="14">
        <v>2018</v>
      </c>
      <c r="F45" s="14">
        <v>2019</v>
      </c>
      <c r="G45" s="13"/>
    </row>
    <row r="46" spans="1:7">
      <c r="A46" s="15" t="s">
        <v>5</v>
      </c>
      <c r="B46" s="21">
        <v>6000</v>
      </c>
      <c r="C46" s="21">
        <v>8275</v>
      </c>
      <c r="D46" s="21">
        <v>8300</v>
      </c>
      <c r="E46" s="21">
        <v>8225</v>
      </c>
      <c r="F46" s="22">
        <v>6925</v>
      </c>
      <c r="G46" s="23">
        <f>AVERAGE(B46:F46)</f>
        <v>7545</v>
      </c>
    </row>
    <row r="47" spans="1:7">
      <c r="A47" s="15" t="s">
        <v>18</v>
      </c>
      <c r="B47" s="21">
        <v>1600</v>
      </c>
      <c r="C47" s="21">
        <v>2050</v>
      </c>
      <c r="D47" s="21">
        <v>2060</v>
      </c>
      <c r="E47" s="21">
        <v>1470</v>
      </c>
      <c r="F47" s="22">
        <v>1240</v>
      </c>
      <c r="G47" s="23">
        <f t="shared" ref="G47:G54" si="6">AVERAGE(B47:F47)</f>
        <v>1684</v>
      </c>
    </row>
    <row r="48" spans="1:7">
      <c r="A48" s="15" t="s">
        <v>7</v>
      </c>
      <c r="B48" s="21">
        <v>1126</v>
      </c>
      <c r="C48" s="21">
        <v>790</v>
      </c>
      <c r="D48" s="21">
        <v>985</v>
      </c>
      <c r="E48" s="21">
        <v>973</v>
      </c>
      <c r="F48" s="22">
        <v>841</v>
      </c>
      <c r="G48" s="23">
        <f t="shared" si="6"/>
        <v>943</v>
      </c>
    </row>
    <row r="49" spans="1:7">
      <c r="A49" s="15" t="s">
        <v>8</v>
      </c>
      <c r="B49" s="21">
        <v>1425</v>
      </c>
      <c r="C49" s="21">
        <v>530</v>
      </c>
      <c r="D49" s="21">
        <v>1070</v>
      </c>
      <c r="E49" s="21">
        <v>680</v>
      </c>
      <c r="F49" s="22">
        <v>650</v>
      </c>
      <c r="G49" s="23">
        <f t="shared" si="6"/>
        <v>871</v>
      </c>
    </row>
    <row r="50" spans="1:7">
      <c r="A50" s="15" t="s">
        <v>9</v>
      </c>
      <c r="B50" s="21">
        <v>2365</v>
      </c>
      <c r="C50" s="21">
        <v>1310</v>
      </c>
      <c r="D50" s="21">
        <v>840</v>
      </c>
      <c r="E50" s="21">
        <v>2160</v>
      </c>
      <c r="F50" s="22">
        <v>1155</v>
      </c>
      <c r="G50" s="23">
        <f t="shared" si="6"/>
        <v>1566</v>
      </c>
    </row>
    <row r="51" spans="1:7">
      <c r="A51" s="15" t="s">
        <v>10</v>
      </c>
      <c r="B51" s="21">
        <v>350</v>
      </c>
      <c r="C51" s="21">
        <v>810</v>
      </c>
      <c r="D51" s="21">
        <v>1260</v>
      </c>
      <c r="E51" s="21">
        <v>2220</v>
      </c>
      <c r="F51" s="22">
        <v>2300</v>
      </c>
      <c r="G51" s="23">
        <f t="shared" si="6"/>
        <v>1388</v>
      </c>
    </row>
    <row r="52" spans="1:7">
      <c r="A52" s="15" t="s">
        <v>11</v>
      </c>
      <c r="B52" s="21">
        <v>5375</v>
      </c>
      <c r="C52" s="21">
        <v>5400</v>
      </c>
      <c r="D52" s="21">
        <v>1305</v>
      </c>
      <c r="E52" s="21">
        <v>995</v>
      </c>
      <c r="F52" s="22">
        <v>284</v>
      </c>
      <c r="G52" s="23">
        <f t="shared" si="6"/>
        <v>2671.8</v>
      </c>
    </row>
    <row r="53" spans="1:7">
      <c r="A53" s="15" t="s">
        <v>12</v>
      </c>
      <c r="B53" s="21">
        <v>125</v>
      </c>
      <c r="C53" s="21">
        <v>170</v>
      </c>
      <c r="D53" s="21">
        <v>220</v>
      </c>
      <c r="E53" s="21">
        <v>177</v>
      </c>
      <c r="F53" s="22">
        <v>136</v>
      </c>
      <c r="G53" s="23">
        <f t="shared" si="6"/>
        <v>165.6</v>
      </c>
    </row>
    <row r="54" spans="1:7">
      <c r="A54" s="15" t="s">
        <v>13</v>
      </c>
      <c r="B54" s="21">
        <v>4760</v>
      </c>
      <c r="C54" s="21">
        <v>980</v>
      </c>
      <c r="D54" s="21">
        <v>1255</v>
      </c>
      <c r="E54" s="21">
        <v>1400</v>
      </c>
      <c r="F54" s="22">
        <v>1490</v>
      </c>
      <c r="G54" s="23">
        <f t="shared" si="6"/>
        <v>1977</v>
      </c>
    </row>
    <row r="55" spans="1:7">
      <c r="A55" s="14" t="s">
        <v>17</v>
      </c>
      <c r="B55" s="23">
        <f>AVERAGE(B46:B54)</f>
        <v>2569.5555555555557</v>
      </c>
      <c r="C55" s="23">
        <f t="shared" ref="C55:G55" si="7">AVERAGE(C46:C54)</f>
        <v>2257.2222222222222</v>
      </c>
      <c r="D55" s="23">
        <f t="shared" si="7"/>
        <v>1921.6666666666667</v>
      </c>
      <c r="E55" s="23">
        <f t="shared" si="7"/>
        <v>2033.3333333333333</v>
      </c>
      <c r="F55" s="23">
        <f t="shared" si="7"/>
        <v>1669</v>
      </c>
      <c r="G55" s="23">
        <f t="shared" si="7"/>
        <v>2090.1555555555551</v>
      </c>
    </row>
  </sheetData>
  <mergeCells count="12">
    <mergeCell ref="A30:A31"/>
    <mergeCell ref="B30:F30"/>
    <mergeCell ref="G30:G31"/>
    <mergeCell ref="A44:A45"/>
    <mergeCell ref="B44:F44"/>
    <mergeCell ref="G44:G45"/>
    <mergeCell ref="A2:A3"/>
    <mergeCell ref="B2:F2"/>
    <mergeCell ref="G2:G3"/>
    <mergeCell ref="A16:A17"/>
    <mergeCell ref="B16:F16"/>
    <mergeCell ref="G16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D14" sqref="D14"/>
    </sheetView>
  </sheetViews>
  <sheetFormatPr defaultRowHeight="15"/>
  <sheetData>
    <row r="1" spans="1:7" ht="45">
      <c r="A1" s="24" t="s">
        <v>22</v>
      </c>
      <c r="B1" s="1" t="s">
        <v>23</v>
      </c>
      <c r="C1" s="1" t="s">
        <v>24</v>
      </c>
      <c r="D1" s="1" t="s">
        <v>25</v>
      </c>
      <c r="E1" s="25" t="s">
        <v>26</v>
      </c>
      <c r="F1" s="1" t="s">
        <v>25</v>
      </c>
      <c r="G1" s="14" t="s">
        <v>27</v>
      </c>
    </row>
    <row r="2" spans="1:7">
      <c r="A2" s="26" t="s">
        <v>5</v>
      </c>
      <c r="B2" s="27">
        <v>186763000000000</v>
      </c>
      <c r="C2" s="27">
        <v>40484000000</v>
      </c>
      <c r="D2" s="28">
        <f>B2/C2</f>
        <v>4613.254619108784</v>
      </c>
      <c r="E2" s="27">
        <v>6925</v>
      </c>
      <c r="F2" s="28">
        <f t="shared" ref="F2:F10" si="0">D2</f>
        <v>4613.254619108784</v>
      </c>
      <c r="G2" s="29">
        <f>E2/F2</f>
        <v>1.5011094274561876</v>
      </c>
    </row>
    <row r="3" spans="1:7">
      <c r="A3" s="26" t="s">
        <v>7</v>
      </c>
      <c r="B3" s="27">
        <v>761028000000</v>
      </c>
      <c r="C3" s="27">
        <v>2343750000</v>
      </c>
      <c r="D3" s="28">
        <f t="shared" ref="D3:D10" si="1">B3/C3</f>
        <v>324.70528000000002</v>
      </c>
      <c r="E3" s="27">
        <v>841</v>
      </c>
      <c r="F3" s="28">
        <f t="shared" si="0"/>
        <v>324.70528000000002</v>
      </c>
      <c r="G3" s="29">
        <f t="shared" ref="G3:G10" si="2">E3/F3</f>
        <v>2.590041036597865</v>
      </c>
    </row>
    <row r="4" spans="1:7">
      <c r="A4" s="26" t="s">
        <v>9</v>
      </c>
      <c r="B4" s="27">
        <v>9408000000000</v>
      </c>
      <c r="C4" s="27">
        <v>2765278412</v>
      </c>
      <c r="D4" s="28">
        <f t="shared" si="1"/>
        <v>3402.189074045395</v>
      </c>
      <c r="E4" s="27">
        <v>1155</v>
      </c>
      <c r="F4" s="28">
        <f t="shared" si="0"/>
        <v>3402.189074045395</v>
      </c>
      <c r="G4" s="29">
        <f t="shared" si="2"/>
        <v>0.33948730504464286</v>
      </c>
    </row>
    <row r="5" spans="1:7">
      <c r="A5" s="26" t="s">
        <v>12</v>
      </c>
      <c r="B5" s="27">
        <v>645724000000</v>
      </c>
      <c r="C5" s="27">
        <v>701000000</v>
      </c>
      <c r="D5" s="28">
        <f t="shared" si="1"/>
        <v>921.14693295292443</v>
      </c>
      <c r="E5" s="27">
        <v>136</v>
      </c>
      <c r="F5" s="28">
        <f t="shared" si="0"/>
        <v>921.14693295292443</v>
      </c>
      <c r="G5" s="29">
        <f t="shared" si="2"/>
        <v>0.1476420266243782</v>
      </c>
    </row>
    <row r="6" spans="1:7">
      <c r="A6" s="26" t="s">
        <v>13</v>
      </c>
      <c r="B6" s="27">
        <v>2442000000000</v>
      </c>
      <c r="C6" s="27">
        <v>5758675440</v>
      </c>
      <c r="D6" s="28">
        <f t="shared" si="1"/>
        <v>424.05584850949685</v>
      </c>
      <c r="E6" s="27">
        <v>1490</v>
      </c>
      <c r="F6" s="28">
        <f t="shared" si="0"/>
        <v>424.05584850949685</v>
      </c>
      <c r="G6" s="29">
        <f t="shared" si="2"/>
        <v>3.5136881267813265</v>
      </c>
    </row>
    <row r="7" spans="1:7">
      <c r="A7" s="26" t="s">
        <v>6</v>
      </c>
      <c r="B7" s="27">
        <v>11650534000000</v>
      </c>
      <c r="C7" s="27">
        <v>4820000000</v>
      </c>
      <c r="D7" s="28">
        <f t="shared" si="1"/>
        <v>2417.1232365145229</v>
      </c>
      <c r="E7" s="27">
        <v>1240</v>
      </c>
      <c r="F7" s="28">
        <f t="shared" si="0"/>
        <v>2417.1232365145229</v>
      </c>
      <c r="G7" s="29">
        <f t="shared" si="2"/>
        <v>0.51300652828445459</v>
      </c>
    </row>
    <row r="8" spans="1:7">
      <c r="A8" s="26" t="s">
        <v>11</v>
      </c>
      <c r="B8" s="27">
        <v>303298783729</v>
      </c>
      <c r="C8" s="27">
        <v>425000000</v>
      </c>
      <c r="D8" s="28">
        <f t="shared" si="1"/>
        <v>713.64419700941176</v>
      </c>
      <c r="E8" s="27">
        <v>284</v>
      </c>
      <c r="F8" s="28">
        <f t="shared" si="0"/>
        <v>713.64419700941176</v>
      </c>
      <c r="G8" s="29">
        <f t="shared" si="2"/>
        <v>0.39795741517989885</v>
      </c>
    </row>
    <row r="9" spans="1:7">
      <c r="A9" s="26" t="s">
        <v>10</v>
      </c>
      <c r="B9" s="27">
        <v>2572287000000</v>
      </c>
      <c r="C9" s="27">
        <v>656000000</v>
      </c>
      <c r="D9" s="28">
        <f t="shared" si="1"/>
        <v>3921.169207317073</v>
      </c>
      <c r="E9" s="27">
        <v>2300</v>
      </c>
      <c r="F9" s="28">
        <f t="shared" si="0"/>
        <v>3921.169207317073</v>
      </c>
      <c r="G9" s="29">
        <f t="shared" si="2"/>
        <v>0.58655974236156383</v>
      </c>
    </row>
    <row r="10" spans="1:7">
      <c r="A10" s="26" t="s">
        <v>8</v>
      </c>
      <c r="B10" s="27">
        <v>6235631000000</v>
      </c>
      <c r="C10" s="27">
        <v>3484800000</v>
      </c>
      <c r="D10" s="28">
        <f t="shared" si="1"/>
        <v>1789.3798783287421</v>
      </c>
      <c r="E10" s="27">
        <v>585</v>
      </c>
      <c r="F10" s="28">
        <f t="shared" si="0"/>
        <v>1789.3798783287421</v>
      </c>
      <c r="G10" s="29">
        <f t="shared" si="2"/>
        <v>0.32692890262428931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1"/>
  <sheetViews>
    <sheetView workbookViewId="0">
      <selection activeCell="F12" sqref="F12"/>
    </sheetView>
  </sheetViews>
  <sheetFormatPr defaultRowHeight="15"/>
  <cols>
    <col min="3" max="3" width="11.28515625" bestFit="1" customWidth="1"/>
    <col min="6" max="6" width="10.5703125" bestFit="1" customWidth="1"/>
  </cols>
  <sheetData>
    <row r="1" spans="1:6" ht="15.75" thickBot="1">
      <c r="A1" s="49" t="s">
        <v>28</v>
      </c>
      <c r="B1" s="49"/>
      <c r="C1" s="50" t="s">
        <v>29</v>
      </c>
      <c r="E1" s="55" t="s">
        <v>42</v>
      </c>
      <c r="F1" s="56" t="s">
        <v>29</v>
      </c>
    </row>
    <row r="2" spans="1:6">
      <c r="A2" s="37">
        <v>2015</v>
      </c>
      <c r="B2" s="47" t="s">
        <v>30</v>
      </c>
      <c r="C2" s="48">
        <v>94194</v>
      </c>
      <c r="E2" s="51">
        <v>2015</v>
      </c>
      <c r="F2" s="52">
        <f>SUM(C2:C13)</f>
        <v>1013518</v>
      </c>
    </row>
    <row r="3" spans="1:6">
      <c r="A3" s="31"/>
      <c r="B3" s="27" t="s">
        <v>31</v>
      </c>
      <c r="C3" s="32">
        <v>88740</v>
      </c>
      <c r="E3" s="51">
        <v>2016</v>
      </c>
      <c r="F3" s="52">
        <f>SUM(C14:C25)</f>
        <v>1062694</v>
      </c>
    </row>
    <row r="4" spans="1:6">
      <c r="A4" s="31"/>
      <c r="B4" s="27" t="s">
        <v>32</v>
      </c>
      <c r="C4" s="32">
        <v>99410</v>
      </c>
      <c r="E4" s="53">
        <v>2017</v>
      </c>
      <c r="F4" s="48">
        <f>SUM(C26:C37)</f>
        <v>1077364</v>
      </c>
    </row>
    <row r="5" spans="1:6">
      <c r="A5" s="31"/>
      <c r="B5" s="27" t="s">
        <v>33</v>
      </c>
      <c r="C5" s="32">
        <v>81600</v>
      </c>
      <c r="E5" s="54">
        <v>2018</v>
      </c>
      <c r="F5" s="32">
        <f>SUM(C38:C49)</f>
        <v>1151308</v>
      </c>
    </row>
    <row r="6" spans="1:6">
      <c r="A6" s="31"/>
      <c r="B6" s="27" t="s">
        <v>34</v>
      </c>
      <c r="C6" s="32">
        <v>79375</v>
      </c>
      <c r="E6" s="54">
        <v>2019</v>
      </c>
      <c r="F6" s="32">
        <f>SUM(C50:C61)</f>
        <v>1030126</v>
      </c>
    </row>
    <row r="7" spans="1:6">
      <c r="A7" s="31"/>
      <c r="B7" s="27" t="s">
        <v>35</v>
      </c>
      <c r="C7" s="32">
        <v>82172</v>
      </c>
    </row>
    <row r="8" spans="1:6">
      <c r="A8" s="31"/>
      <c r="B8" s="27" t="s">
        <v>36</v>
      </c>
      <c r="C8" s="33">
        <v>55615</v>
      </c>
    </row>
    <row r="9" spans="1:6">
      <c r="A9" s="31"/>
      <c r="B9" s="27" t="s">
        <v>37</v>
      </c>
      <c r="C9" s="32">
        <v>90537</v>
      </c>
    </row>
    <row r="10" spans="1:6">
      <c r="A10" s="31"/>
      <c r="B10" s="27" t="s">
        <v>38</v>
      </c>
      <c r="C10" s="32">
        <v>93038</v>
      </c>
    </row>
    <row r="11" spans="1:6">
      <c r="A11" s="31"/>
      <c r="B11" s="27" t="s">
        <v>39</v>
      </c>
      <c r="C11" s="32">
        <v>88408</v>
      </c>
    </row>
    <row r="12" spans="1:6">
      <c r="A12" s="31"/>
      <c r="B12" s="27" t="s">
        <v>40</v>
      </c>
      <c r="C12" s="32">
        <v>87070</v>
      </c>
    </row>
    <row r="13" spans="1:6">
      <c r="A13" s="31"/>
      <c r="B13" s="27" t="s">
        <v>41</v>
      </c>
      <c r="C13" s="32">
        <v>73359</v>
      </c>
    </row>
    <row r="14" spans="1:6">
      <c r="A14" s="31">
        <v>2016</v>
      </c>
      <c r="B14" s="27" t="s">
        <v>30</v>
      </c>
      <c r="C14" s="32">
        <v>85002</v>
      </c>
    </row>
    <row r="15" spans="1:6">
      <c r="A15" s="31"/>
      <c r="B15" s="27" t="s">
        <v>31</v>
      </c>
      <c r="C15" s="32">
        <v>88206</v>
      </c>
    </row>
    <row r="16" spans="1:6">
      <c r="A16" s="31"/>
      <c r="B16" s="27" t="s">
        <v>32</v>
      </c>
      <c r="C16" s="32">
        <v>94086</v>
      </c>
    </row>
    <row r="17" spans="1:3">
      <c r="A17" s="31"/>
      <c r="B17" s="27" t="s">
        <v>33</v>
      </c>
      <c r="C17" s="33">
        <v>84766</v>
      </c>
    </row>
    <row r="18" spans="1:3">
      <c r="A18" s="31"/>
      <c r="B18" s="27" t="s">
        <v>34</v>
      </c>
      <c r="C18" s="32">
        <v>88574</v>
      </c>
    </row>
    <row r="19" spans="1:3">
      <c r="A19" s="31"/>
      <c r="B19" s="27" t="s">
        <v>35</v>
      </c>
      <c r="C19" s="32">
        <v>91482</v>
      </c>
    </row>
    <row r="20" spans="1:3">
      <c r="A20" s="31"/>
      <c r="B20" s="27" t="s">
        <v>36</v>
      </c>
      <c r="C20" s="32">
        <v>61892</v>
      </c>
    </row>
    <row r="21" spans="1:3">
      <c r="A21" s="31"/>
      <c r="B21" s="27" t="s">
        <v>37</v>
      </c>
      <c r="C21" s="32">
        <v>96282</v>
      </c>
    </row>
    <row r="22" spans="1:3">
      <c r="A22" s="31"/>
      <c r="B22" s="27" t="s">
        <v>38</v>
      </c>
      <c r="C22" s="32">
        <v>92530</v>
      </c>
    </row>
    <row r="23" spans="1:3">
      <c r="A23" s="31"/>
      <c r="B23" s="27" t="s">
        <v>39</v>
      </c>
      <c r="C23" s="32">
        <v>92133</v>
      </c>
    </row>
    <row r="24" spans="1:3">
      <c r="A24" s="31"/>
      <c r="B24" s="27" t="s">
        <v>40</v>
      </c>
      <c r="C24" s="32">
        <v>100854</v>
      </c>
    </row>
    <row r="25" spans="1:3" ht="15.75" thickBot="1">
      <c r="A25" s="34"/>
      <c r="B25" s="35" t="s">
        <v>41</v>
      </c>
      <c r="C25" s="36">
        <v>86887</v>
      </c>
    </row>
    <row r="26" spans="1:3">
      <c r="A26" s="37">
        <v>2017</v>
      </c>
      <c r="B26" s="38" t="s">
        <v>30</v>
      </c>
      <c r="C26" s="39">
        <v>85893</v>
      </c>
    </row>
    <row r="27" spans="1:3">
      <c r="A27" s="31"/>
      <c r="B27" s="40" t="s">
        <v>31</v>
      </c>
      <c r="C27" s="41">
        <v>94728</v>
      </c>
    </row>
    <row r="28" spans="1:3">
      <c r="A28" s="31"/>
      <c r="B28" s="40" t="s">
        <v>32</v>
      </c>
      <c r="C28" s="42">
        <v>101850</v>
      </c>
    </row>
    <row r="29" spans="1:3">
      <c r="A29" s="31"/>
      <c r="B29" s="40" t="s">
        <v>33</v>
      </c>
      <c r="C29" s="41">
        <v>89190</v>
      </c>
    </row>
    <row r="30" spans="1:3">
      <c r="A30" s="31"/>
      <c r="B30" s="40" t="s">
        <v>34</v>
      </c>
      <c r="C30" s="41">
        <v>93624</v>
      </c>
    </row>
    <row r="31" spans="1:3">
      <c r="A31" s="31"/>
      <c r="B31" s="40" t="s">
        <v>35</v>
      </c>
      <c r="C31" s="42">
        <v>66297</v>
      </c>
    </row>
    <row r="32" spans="1:3">
      <c r="A32" s="31"/>
      <c r="B32" s="40" t="s">
        <v>36</v>
      </c>
      <c r="C32" s="41">
        <v>85366</v>
      </c>
    </row>
    <row r="33" spans="1:3">
      <c r="A33" s="31"/>
      <c r="B33" s="40" t="s">
        <v>37</v>
      </c>
      <c r="C33" s="41">
        <v>97166</v>
      </c>
    </row>
    <row r="34" spans="1:3">
      <c r="A34" s="31"/>
      <c r="B34" s="40" t="s">
        <v>38</v>
      </c>
      <c r="C34" s="41">
        <v>87629</v>
      </c>
    </row>
    <row r="35" spans="1:3">
      <c r="A35" s="31"/>
      <c r="B35" s="40" t="s">
        <v>39</v>
      </c>
      <c r="C35" s="41">
        <v>94404</v>
      </c>
    </row>
    <row r="36" spans="1:3">
      <c r="A36" s="31"/>
      <c r="B36" s="40" t="s">
        <v>40</v>
      </c>
      <c r="C36" s="41">
        <v>96146</v>
      </c>
    </row>
    <row r="37" spans="1:3" ht="15.75" thickBot="1">
      <c r="A37" s="34"/>
      <c r="B37" s="43" t="s">
        <v>41</v>
      </c>
      <c r="C37" s="44">
        <v>85071</v>
      </c>
    </row>
    <row r="38" spans="1:3">
      <c r="A38" s="30">
        <v>2018</v>
      </c>
      <c r="B38" s="45" t="s">
        <v>30</v>
      </c>
      <c r="C38" s="46">
        <v>95855</v>
      </c>
    </row>
    <row r="39" spans="1:3">
      <c r="A39" s="31"/>
      <c r="B39" s="40" t="s">
        <v>31</v>
      </c>
      <c r="C39" s="41">
        <v>94274</v>
      </c>
    </row>
    <row r="40" spans="1:3">
      <c r="A40" s="31"/>
      <c r="B40" s="40" t="s">
        <v>32</v>
      </c>
      <c r="C40" s="41">
        <v>101800</v>
      </c>
    </row>
    <row r="41" spans="1:3">
      <c r="A41" s="31"/>
      <c r="B41" s="40" t="s">
        <v>33</v>
      </c>
      <c r="C41" s="41">
        <v>102378</v>
      </c>
    </row>
    <row r="42" spans="1:3">
      <c r="A42" s="31"/>
      <c r="B42" s="40" t="s">
        <v>34</v>
      </c>
      <c r="C42" s="41">
        <v>100530</v>
      </c>
    </row>
    <row r="43" spans="1:3">
      <c r="A43" s="31"/>
      <c r="B43" s="40" t="s">
        <v>35</v>
      </c>
      <c r="C43" s="42">
        <v>58842</v>
      </c>
    </row>
    <row r="44" spans="1:3">
      <c r="A44" s="31"/>
      <c r="B44" s="40" t="s">
        <v>36</v>
      </c>
      <c r="C44" s="42">
        <v>107474</v>
      </c>
    </row>
    <row r="45" spans="1:3">
      <c r="A45" s="31"/>
      <c r="B45" s="40" t="s">
        <v>37</v>
      </c>
      <c r="C45" s="41">
        <v>102191</v>
      </c>
    </row>
    <row r="46" spans="1:3">
      <c r="A46" s="31"/>
      <c r="B46" s="40" t="s">
        <v>38</v>
      </c>
      <c r="C46" s="41">
        <v>93311</v>
      </c>
    </row>
    <row r="47" spans="1:3">
      <c r="A47" s="31"/>
      <c r="B47" s="40" t="s">
        <v>39</v>
      </c>
      <c r="C47" s="41">
        <v>106080</v>
      </c>
    </row>
    <row r="48" spans="1:3">
      <c r="A48" s="31"/>
      <c r="B48" s="40" t="s">
        <v>40</v>
      </c>
      <c r="C48" s="41">
        <v>100727</v>
      </c>
    </row>
    <row r="49" spans="1:3" ht="15.75" thickBot="1">
      <c r="A49" s="34"/>
      <c r="B49" s="43" t="s">
        <v>41</v>
      </c>
      <c r="C49" s="44">
        <v>87846</v>
      </c>
    </row>
    <row r="50" spans="1:3">
      <c r="A50" s="30">
        <v>2019</v>
      </c>
      <c r="B50" s="45" t="s">
        <v>30</v>
      </c>
      <c r="C50" s="46">
        <v>82155</v>
      </c>
    </row>
    <row r="51" spans="1:3">
      <c r="A51" s="31"/>
      <c r="B51" s="40" t="s">
        <v>31</v>
      </c>
      <c r="C51" s="41">
        <v>81809</v>
      </c>
    </row>
    <row r="52" spans="1:3">
      <c r="A52" s="31"/>
      <c r="B52" s="40" t="s">
        <v>32</v>
      </c>
      <c r="C52" s="41">
        <v>90368</v>
      </c>
    </row>
    <row r="53" spans="1:3">
      <c r="A53" s="31"/>
      <c r="B53" s="40" t="s">
        <v>33</v>
      </c>
      <c r="C53" s="41">
        <v>84056</v>
      </c>
    </row>
    <row r="54" spans="1:3">
      <c r="A54" s="31"/>
      <c r="B54" s="40" t="s">
        <v>34</v>
      </c>
      <c r="C54" s="41">
        <v>84109</v>
      </c>
    </row>
    <row r="55" spans="1:3">
      <c r="A55" s="31"/>
      <c r="B55" s="40" t="s">
        <v>35</v>
      </c>
      <c r="C55" s="42">
        <v>59600</v>
      </c>
    </row>
    <row r="56" spans="1:3">
      <c r="A56" s="31"/>
      <c r="B56" s="40" t="s">
        <v>36</v>
      </c>
      <c r="C56" s="41">
        <v>89254</v>
      </c>
    </row>
    <row r="57" spans="1:3">
      <c r="A57" s="31"/>
      <c r="B57" s="40" t="s">
        <v>37</v>
      </c>
      <c r="C57" s="41">
        <v>90568</v>
      </c>
    </row>
    <row r="58" spans="1:3">
      <c r="A58" s="31"/>
      <c r="B58" s="40" t="s">
        <v>38</v>
      </c>
      <c r="C58" s="41">
        <v>93175</v>
      </c>
    </row>
    <row r="59" spans="1:3">
      <c r="A59" s="31"/>
      <c r="B59" s="40" t="s">
        <v>39</v>
      </c>
      <c r="C59" s="42">
        <v>96128</v>
      </c>
    </row>
    <row r="60" spans="1:3">
      <c r="A60" s="31"/>
      <c r="B60" s="40" t="s">
        <v>40</v>
      </c>
      <c r="C60" s="41">
        <v>91240</v>
      </c>
    </row>
    <row r="61" spans="1:3" ht="15.75" thickBot="1">
      <c r="A61" s="34"/>
      <c r="B61" s="43" t="s">
        <v>41</v>
      </c>
      <c r="C61" s="44">
        <v>87664</v>
      </c>
    </row>
  </sheetData>
  <mergeCells count="6">
    <mergeCell ref="A1:B1"/>
    <mergeCell ref="A2:A13"/>
    <mergeCell ref="A14:A25"/>
    <mergeCell ref="A26:A37"/>
    <mergeCell ref="A38:A49"/>
    <mergeCell ref="A50:A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PER VAR</vt:lpstr>
      <vt:lpstr>OLAHAN PBV 2019</vt:lpstr>
      <vt:lpstr>PENJUALAN 2015-2019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 Bau Ketek</dc:creator>
  <cp:lastModifiedBy>Rika Bau Ketek</cp:lastModifiedBy>
  <dcterms:created xsi:type="dcterms:W3CDTF">2021-05-22T15:39:19Z</dcterms:created>
  <dcterms:modified xsi:type="dcterms:W3CDTF">2021-05-22T15:50:15Z</dcterms:modified>
</cp:coreProperties>
</file>